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argets" sheetId="2" state="visible" r:id="rId2"/>
    <sheet name="Capacity" sheetId="3" state="visible" r:id="rId3"/>
    <sheet name="Segments" sheetId="4" state="visible" r:id="rId4"/>
    <sheet name="Quarterly plan" sheetId="5" state="visible" r:id="rId5"/>
    <sheet name="KPI track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EUR &quot;#,##0;(&quot;EUR &quot;#,##0);&quot;-&quot;"/>
    <numFmt numFmtId="165" formatCode="0.0%;(0.0%);&quot;-&quot;"/>
    <numFmt numFmtId="166" formatCode="#,##0;(#,##0);&quot;-&quot;"/>
    <numFmt numFmtId="167" formatCode="0.0&quot;x&quot;"/>
    <numFmt numFmtId="168" formatCode="0.0"/>
  </numFmts>
  <fonts count="9">
    <font>
      <name val="Calibri"/>
      <family val="2"/>
      <color theme="1"/>
      <sz val="11"/>
      <scheme val="minor"/>
    </font>
    <font>
      <name val="Arial"/>
      <b val="1"/>
      <color rgb="001B2F6B"/>
      <sz val="16"/>
    </font>
    <font>
      <name val="Arial"/>
      <i val="1"/>
      <color rgb="005B6477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color rgb="000563C1"/>
      <sz val="10"/>
      <u val="single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B2F6B"/>
      </patternFill>
    </fill>
    <fill>
      <patternFill patternType="solid">
        <fgColor rgb="00FFF2CC"/>
      </patternFill>
    </fill>
    <fill>
      <patternFill patternType="solid">
        <fgColor rgb="00EEF2F9"/>
      </patternFill>
    </fill>
  </fills>
  <borders count="6">
    <border>
      <left/>
      <right/>
      <top/>
      <bottom/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thin">
        <color rgb="00D9DEE8"/>
      </top>
      <bottom/>
      <diagonal/>
    </border>
    <border>
      <left/>
      <right style="thin">
        <color rgb="00D9DEE8"/>
      </right>
      <top style="thin">
        <color rgb="00D9DEE8"/>
      </top>
      <bottom/>
      <diagonal/>
    </border>
    <border>
      <left/>
      <right/>
      <top style="thin">
        <color rgb="00D9DEE8"/>
      </top>
      <bottom style="thin">
        <color rgb="00D9DEE8"/>
      </bottom>
      <diagonal/>
    </border>
    <border>
      <left/>
      <right style="thin">
        <color rgb="00D9DEE8"/>
      </right>
      <top style="thin">
        <color rgb="00D9DEE8"/>
      </top>
      <bottom style="thin">
        <color rgb="00D9DEE8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5" fillId="3" borderId="1" pivotButton="0" quotePrefix="0" xfId="0"/>
    <xf numFmtId="165" fontId="5" fillId="3" borderId="1" pivotButton="0" quotePrefix="0" xfId="0"/>
    <xf numFmtId="166" fontId="5" fillId="3" borderId="1" pivotButton="0" quotePrefix="0" xfId="0"/>
    <xf numFmtId="166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4" fillId="4" borderId="1" pivotButton="0" quotePrefix="0" xfId="0"/>
    <xf numFmtId="164" fontId="6" fillId="0" borderId="1" pivotButton="0" quotePrefix="0" xfId="0"/>
    <xf numFmtId="165" fontId="4" fillId="4" borderId="1" pivotButton="0" quotePrefix="0" xfId="0"/>
    <xf numFmtId="0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vertical="top" wrapText="1"/>
    </xf>
    <xf numFmtId="0" fontId="8" fillId="0" borderId="1" pivotButton="0" quotePrefix="0" xfId="0"/>
    <xf numFmtId="0" fontId="4" fillId="4" borderId="1" pivotButton="0" quotePrefix="0" xfId="0"/>
    <xf numFmtId="166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tsalesaas.com/blog/b2b-sales-plan-template" TargetMode="External" Id="rId1" /><Relationship Type="http://schemas.openxmlformats.org/officeDocument/2006/relationships/hyperlink" Target="https://itsalesaas.com/contac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2027 B2B Sales Plan Template</t>
        </is>
      </c>
    </row>
    <row r="2">
      <c r="A2" s="2" t="inlineStr">
        <is>
          <t>Free template by ITSaleSaaS (IT Sales as a Service), itsalesaas.com</t>
        </is>
      </c>
    </row>
    <row r="4">
      <c r="A4" s="3" t="inlineStr">
        <is>
          <t>How to use it</t>
        </is>
      </c>
    </row>
    <row r="5">
      <c r="A5" s="4" t="inlineStr">
        <is>
          <t>1. Go to Targets and replace the example inputs (blue text on yellow) with your own numbers.</t>
        </is>
      </c>
    </row>
    <row r="6">
      <c r="A6" s="4" t="inlineStr">
        <is>
          <t>2. Check Capacity: can your current team deliver the target? The gap tells you what to add.</t>
        </is>
      </c>
    </row>
    <row r="7">
      <c r="A7" s="4" t="inlineStr">
        <is>
          <t>3. Fill in Segments: your ideal customer profile and how the target splits across segments.</t>
        </is>
      </c>
    </row>
    <row r="8">
      <c r="A8" s="4" t="inlineStr">
        <is>
          <t>4. Set the quarterly split in Quarterly plan and list the initiatives, hires and campaigns.</t>
        </is>
      </c>
    </row>
    <row r="9">
      <c r="A9" s="4" t="inlineStr">
        <is>
          <t>5. Every month, enter actual results in KPI tracker and compare them with the plan.</t>
        </is>
      </c>
    </row>
    <row r="10">
      <c r="A10" s="4" t="inlineStr">
        <is>
          <t>6. Review the plan every month and adjust it every quarter.</t>
        </is>
      </c>
    </row>
    <row r="11">
      <c r="A11" s="4" t="n"/>
    </row>
    <row r="12">
      <c r="A12" s="3" t="inlineStr">
        <is>
          <t>Colour legend</t>
        </is>
      </c>
    </row>
    <row r="13">
      <c r="A13" s="5" t="inlineStr">
        <is>
          <t>Blue text on yellow: your inputs. The values shown are examples; replace them.</t>
        </is>
      </c>
    </row>
    <row r="14">
      <c r="A14" s="6" t="inlineStr">
        <is>
          <t>Black text on light blue: formulas. Do not overwrite them.</t>
        </is>
      </c>
    </row>
    <row r="15">
      <c r="A15" s="7" t="inlineStr">
        <is>
          <t>Green text: values taken from another sheet.</t>
        </is>
      </c>
    </row>
    <row r="16">
      <c r="A16" s="4" t="n"/>
    </row>
    <row r="17">
      <c r="A17" s="3" t="inlineStr">
        <is>
          <t>Benchmarks to sanity-check your inputs (your own 2026 history comes first)</t>
        </is>
      </c>
    </row>
    <row r="18">
      <c r="A18" s="4" t="inlineStr">
        <is>
          <t>Average SDR ramp 3.0 months, average SDR tenure 1.9 years, median SDR attrition 40%, only 60% of SDRs reached quota. Source: The Bridge Group, 2025 SDR Models, Motions and Metrics report (bridgegroupinc.com).</t>
        </is>
      </c>
    </row>
    <row r="19">
      <c r="A19" s="4" t="inlineStr">
        <is>
          <t>It takes an average of 8 touches to get an initial meeting with a new prospect. Source: RAIN Group (rainsalestraining.com).</t>
        </is>
      </c>
    </row>
    <row r="20">
      <c r="A20" s="4" t="inlineStr">
        <is>
          <t>Average cold email reply rate 3.43%; top quartile 5.5% or more. Source: Instantly, Cold Email Benchmark Report 2026 (instantly.ai).</t>
        </is>
      </c>
    </row>
    <row r="21">
      <c r="A21" s="4" t="inlineStr">
        <is>
          <t>Sales reps spend 70% of their time on non-selling tasks. Source: Salesforce, State of Sales, 6th edition, 2024 (salesforce.com).</t>
        </is>
      </c>
    </row>
    <row r="22">
      <c r="A22" s="4" t="inlineStr">
        <is>
          <t>B2B buying groups typically include 5 to 16 people. Source: Gartner press release, 7 May 2025 (gartner.com).</t>
        </is>
      </c>
    </row>
    <row r="23">
      <c r="A23" s="4" t="n"/>
    </row>
    <row r="24">
      <c r="A24" s="8" t="inlineStr">
        <is>
          <t>Step-by-step guide: How to Create a B2B Sales Plan for 2027</t>
        </is>
      </c>
    </row>
    <row r="25">
      <c r="A25" s="8" t="inlineStr">
        <is>
          <t>Want help building or running the plan? emrea@itsalesaas.com or itsalesaas.com/contact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5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52" customWidth="1" min="4" max="4"/>
  </cols>
  <sheetData>
    <row r="1">
      <c r="A1" s="1" t="inlineStr">
        <is>
          <t>Targets and pipeline math</t>
        </is>
      </c>
    </row>
    <row r="2">
      <c r="A2" s="2" t="inlineStr">
        <is>
          <t>Replace the blue example inputs with your own numbers. Everything else calculates.</t>
        </is>
      </c>
    </row>
    <row r="4">
      <c r="A4" s="9" t="inlineStr">
        <is>
          <t>Input</t>
        </is>
      </c>
      <c r="B4" s="9" t="inlineStr">
        <is>
          <t>Value</t>
        </is>
      </c>
      <c r="C4" s="9" t="inlineStr"/>
      <c r="D4" s="9" t="inlineStr">
        <is>
          <t>Notes</t>
        </is>
      </c>
    </row>
    <row r="5">
      <c r="A5" s="10" t="inlineStr">
        <is>
          <t>2027 new-business revenue target (EUR)</t>
        </is>
      </c>
      <c r="B5" s="11" t="n">
        <v>1200000</v>
      </c>
      <c r="D5" s="10" t="inlineStr">
        <is>
          <t>New revenue from new customers in 2027.</t>
        </is>
      </c>
    </row>
    <row r="6">
      <c r="A6" s="10" t="inlineStr">
        <is>
          <t>Average first-year deal value (EUR)</t>
        </is>
      </c>
      <c r="B6" s="11" t="n">
        <v>30000</v>
      </c>
      <c r="D6" s="10" t="inlineStr">
        <is>
          <t>Use the average of your 2026 closed-won deals.</t>
        </is>
      </c>
    </row>
    <row r="7">
      <c r="A7" s="10" t="inlineStr">
        <is>
          <t>Win rate: qualified opportunity to won</t>
        </is>
      </c>
      <c r="B7" s="12" t="n">
        <v>0.25</v>
      </c>
      <c r="D7" s="10" t="inlineStr">
        <is>
          <t>Your 2026 history is the best guide.</t>
        </is>
      </c>
    </row>
    <row r="8">
      <c r="A8" s="10" t="inlineStr">
        <is>
          <t>Meeting to qualified opportunity</t>
        </is>
      </c>
      <c r="B8" s="12" t="n">
        <v>0.4</v>
      </c>
      <c r="D8" s="10" t="inlineStr">
        <is>
          <t>Share of first meetings that become qualified opportunities.</t>
        </is>
      </c>
    </row>
    <row r="9">
      <c r="A9" s="10" t="inlineStr">
        <is>
          <t>Contacted prospect to meeting</t>
        </is>
      </c>
      <c r="B9" s="12" t="n">
        <v>0.025</v>
      </c>
      <c r="D9" s="10" t="inlineStr">
        <is>
          <t>Across all channels: email, LinkedIn, phone, events, referrals.</t>
        </is>
      </c>
    </row>
    <row r="10">
      <c r="A10" s="10" t="inlineStr">
        <is>
          <t>Average sales cycle (months)</t>
        </is>
      </c>
      <c r="B10" s="13" t="n">
        <v>4</v>
      </c>
      <c r="D10" s="10" t="inlineStr">
        <is>
          <t>From first meeting to signature.</t>
        </is>
      </c>
    </row>
    <row r="11">
      <c r="A11" s="10" t="inlineStr">
        <is>
          <t>Selling months in 2027</t>
        </is>
      </c>
      <c r="B11" s="13" t="n">
        <v>12</v>
      </c>
      <c r="D11" s="10" t="inlineStr">
        <is>
          <t>Usually 12.</t>
        </is>
      </c>
    </row>
    <row r="12">
      <c r="A12" s="10" t="inlineStr">
        <is>
          <t>Selling weeks in 2027</t>
        </is>
      </c>
      <c r="B12" s="13" t="n">
        <v>48</v>
      </c>
      <c r="D12" s="10" t="inlineStr">
        <is>
          <t>Leave out holidays and quiet weeks.</t>
        </is>
      </c>
    </row>
    <row r="14">
      <c r="A14" s="9" t="inlineStr">
        <is>
          <t>Result</t>
        </is>
      </c>
      <c r="B14" s="9" t="inlineStr">
        <is>
          <t>Per year</t>
        </is>
      </c>
      <c r="C14" s="9" t="inlineStr">
        <is>
          <t>Per month</t>
        </is>
      </c>
      <c r="D14" s="9" t="inlineStr">
        <is>
          <t>Per week</t>
        </is>
      </c>
    </row>
    <row r="15">
      <c r="A15" s="10" t="inlineStr">
        <is>
          <t>Deals to win</t>
        </is>
      </c>
      <c r="B15" s="14">
        <f>IFERROR(ROUNDUP(B5/B6,0),0)</f>
        <v/>
      </c>
      <c r="C15" s="14">
        <f>IFERROR(ROUNDUP(B15/$B$11,0),0)</f>
        <v/>
      </c>
      <c r="D15" s="14">
        <f>IFERROR(ROUNDUP(B15/$B$12,0),0)</f>
        <v/>
      </c>
    </row>
    <row r="16">
      <c r="A16" s="10" t="inlineStr">
        <is>
          <t>Qualified opportunities needed</t>
        </is>
      </c>
      <c r="B16" s="14">
        <f>IFERROR(ROUNDUP(B15/B7,0),0)</f>
        <v/>
      </c>
      <c r="C16" s="14">
        <f>IFERROR(ROUNDUP(B16/$B$11,0),0)</f>
        <v/>
      </c>
      <c r="D16" s="14">
        <f>IFERROR(ROUNDUP(B16/$B$12,0),0)</f>
        <v/>
      </c>
    </row>
    <row r="17">
      <c r="A17" s="10" t="inlineStr">
        <is>
          <t>Meetings needed</t>
        </is>
      </c>
      <c r="B17" s="14">
        <f>IFERROR(ROUNDUP(B16/B8,0),0)</f>
        <v/>
      </c>
      <c r="C17" s="14">
        <f>IFERROR(ROUNDUP(B17/$B$11,0),0)</f>
        <v/>
      </c>
      <c r="D17" s="14">
        <f>IFERROR(ROUNDUP(B17/$B$12,0),0)</f>
        <v/>
      </c>
    </row>
    <row r="18">
      <c r="A18" s="10" t="inlineStr">
        <is>
          <t>Prospects to contact</t>
        </is>
      </c>
      <c r="B18" s="14">
        <f>IFERROR(ROUNDUP(B17/B9,0),0)</f>
        <v/>
      </c>
      <c r="C18" s="14">
        <f>IFERROR(ROUNDUP(B18/$B$11,0),0)</f>
        <v/>
      </c>
      <c r="D18" s="14">
        <f>IFERROR(ROUNDUP(B18/$B$12,0),0)</f>
        <v/>
      </c>
    </row>
    <row r="19">
      <c r="A19" s="10" t="inlineStr">
        <is>
          <t>Pipeline value to create (EUR)</t>
        </is>
      </c>
      <c r="B19" s="15">
        <f>B16*B6</f>
        <v/>
      </c>
      <c r="C19" s="15">
        <f>IFERROR(B19/$B$11,0)</f>
        <v/>
      </c>
      <c r="D19" s="15">
        <f>IFERROR(B19/$B$12,0)</f>
        <v/>
      </c>
    </row>
    <row r="20">
      <c r="A20" s="10" t="inlineStr">
        <is>
          <t>Pipeline coverage (pipeline value / target)</t>
        </is>
      </c>
      <c r="B20" s="16">
        <f>IFERROR(B19/B5,0)</f>
        <v/>
      </c>
    </row>
    <row r="21">
      <c r="A21" s="10" t="inlineStr">
        <is>
          <t>Pipeline lead time (months before close)</t>
        </is>
      </c>
      <c r="B21" s="14">
        <f>B10</f>
        <v/>
      </c>
      <c r="D21" s="10" t="inlineStr">
        <is>
          <t>Opportunities for a January close should start about this many months earlier.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4" customWidth="1" min="3" max="3"/>
    <col width="60" customWidth="1" min="4" max="4"/>
  </cols>
  <sheetData>
    <row r="1">
      <c r="A1" s="1" t="inlineStr">
        <is>
          <t>Team capacity check</t>
        </is>
      </c>
    </row>
    <row r="2">
      <c r="A2" s="2" t="inlineStr">
        <is>
          <t>Can the team you will have in 2027 carry the target? Replace the blue example inputs.</t>
        </is>
      </c>
    </row>
    <row r="4">
      <c r="A4" s="9" t="inlineStr">
        <is>
          <t>Input</t>
        </is>
      </c>
      <c r="B4" s="9" t="inlineStr">
        <is>
          <t>Value</t>
        </is>
      </c>
      <c r="C4" s="9" t="inlineStr"/>
      <c r="D4" s="9" t="inlineStr">
        <is>
          <t>Notes</t>
        </is>
      </c>
    </row>
    <row r="5">
      <c r="A5" s="10" t="inlineStr">
        <is>
          <t>Ramped sales reps at the start of 2027</t>
        </is>
      </c>
      <c r="B5" s="13" t="n">
        <v>2</v>
      </c>
      <c r="D5" s="10" t="inlineStr">
        <is>
          <t>Reps who are fully productive on 1 January.</t>
        </is>
      </c>
    </row>
    <row r="6">
      <c r="A6" s="10" t="inlineStr">
        <is>
          <t>Annual quota per ramped rep (EUR)</t>
        </is>
      </c>
      <c r="B6" s="11" t="n">
        <v>500000</v>
      </c>
      <c r="D6" s="10" t="inlineStr">
        <is>
          <t>New-business quota per rep.</t>
        </is>
      </c>
    </row>
    <row r="7">
      <c r="A7" s="10" t="inlineStr">
        <is>
          <t>Expected quota attainment</t>
        </is>
      </c>
      <c r="B7" s="12" t="n">
        <v>0.7</v>
      </c>
      <c r="D7" s="10" t="inlineStr">
        <is>
          <t>The average share of quota a rep actually delivers.</t>
        </is>
      </c>
    </row>
    <row r="8">
      <c r="A8" s="10" t="inlineStr">
        <is>
          <t>New hires planned</t>
        </is>
      </c>
      <c r="B8" s="13" t="n">
        <v>1</v>
      </c>
      <c r="D8" s="10" t="inlineStr">
        <is>
          <t>Reps you plan to hire in 2027.</t>
        </is>
      </c>
    </row>
    <row r="9">
      <c r="A9" s="10" t="inlineStr">
        <is>
          <t>Start month of new hires (1 = January)</t>
        </is>
      </c>
      <c r="B9" s="13" t="n">
        <v>3</v>
      </c>
      <c r="D9" s="10" t="inlineStr">
        <is>
          <t>Use the month they start selling.</t>
        </is>
      </c>
    </row>
    <row r="10">
      <c r="A10" s="10" t="inlineStr">
        <is>
          <t>Ramp time (months, counted at half productivity)</t>
        </is>
      </c>
      <c r="B10" s="13" t="n">
        <v>4</v>
      </c>
      <c r="D10" s="10" t="inlineStr">
        <is>
          <t>The Bridge Group 2025: average SDR ramp 3.0 months. Account executives usually take longer.</t>
        </is>
      </c>
    </row>
    <row r="12">
      <c r="A12" s="9" t="inlineStr">
        <is>
          <t>Result</t>
        </is>
      </c>
      <c r="B12" s="9" t="inlineStr">
        <is>
          <t>Value</t>
        </is>
      </c>
      <c r="C12" s="9" t="inlineStr"/>
      <c r="D12" s="9" t="inlineStr">
        <is>
          <t>How it is calculated</t>
        </is>
      </c>
    </row>
    <row r="13">
      <c r="A13" s="10" t="inlineStr">
        <is>
          <t>Capacity of ramped reps (EUR)</t>
        </is>
      </c>
      <c r="B13" s="15">
        <f>B5*B6*B7</f>
        <v/>
      </c>
      <c r="D13" s="10" t="inlineStr">
        <is>
          <t>Reps x quota x attainment.</t>
        </is>
      </c>
    </row>
    <row r="14">
      <c r="A14" s="10" t="inlineStr">
        <is>
          <t>Active months of each new hire in 2027</t>
        </is>
      </c>
      <c r="B14" s="14">
        <f>MAX(0,13-B9)</f>
        <v/>
      </c>
      <c r="D14" s="10" t="inlineStr">
        <is>
          <t>From the start month to December.</t>
        </is>
      </c>
    </row>
    <row r="15">
      <c r="A15" s="10" t="inlineStr">
        <is>
          <t>Equivalent fully productive months</t>
        </is>
      </c>
      <c r="B15" s="17">
        <f>MAX(0,B14-MIN(B10,B14)*0.5)</f>
        <v/>
      </c>
      <c r="D15" s="10" t="inlineStr">
        <is>
          <t>Ramp months count at half productivity.</t>
        </is>
      </c>
    </row>
    <row r="16">
      <c r="A16" s="10" t="inlineStr">
        <is>
          <t>Capacity of new hires (EUR)</t>
        </is>
      </c>
      <c r="B16" s="15">
        <f>B8*B6*B7*B15/12</f>
        <v/>
      </c>
      <c r="D16" s="10" t="inlineStr">
        <is>
          <t>Hires x quota x attainment x productive months / 12.</t>
        </is>
      </c>
    </row>
    <row r="17">
      <c r="A17" s="10" t="inlineStr">
        <is>
          <t>Total team capacity (EUR)</t>
        </is>
      </c>
      <c r="B17" s="15">
        <f>B13+B16</f>
        <v/>
      </c>
      <c r="D17" s="10" t="inlineStr"/>
    </row>
    <row r="18">
      <c r="A18" s="10" t="inlineStr">
        <is>
          <t>2027 revenue target (EUR)</t>
        </is>
      </c>
      <c r="B18" s="18">
        <f>Targets!B5</f>
        <v/>
      </c>
      <c r="D18" s="10" t="inlineStr">
        <is>
          <t>From the Targets sheet.</t>
        </is>
      </c>
    </row>
    <row r="19">
      <c r="A19" s="10" t="inlineStr">
        <is>
          <t>Gap to target (EUR)</t>
        </is>
      </c>
      <c r="B19" s="15">
        <f>MAX(0,B18-B17)</f>
        <v/>
      </c>
      <c r="D19" s="10" t="inlineStr">
        <is>
          <t>What the current plan does not cover.</t>
        </is>
      </c>
    </row>
    <row r="20">
      <c r="A20" s="10" t="inlineStr">
        <is>
          <t>Capacity as a share of the target</t>
        </is>
      </c>
      <c r="B20" s="19">
        <f>IFERROR(B17/B18,0)</f>
        <v/>
      </c>
      <c r="D20" s="10" t="inlineStr"/>
    </row>
    <row r="21">
      <c r="A21" s="10" t="inlineStr">
        <is>
          <t>Extra ramped reps needed to close the gap</t>
        </is>
      </c>
      <c r="B21" s="14">
        <f>IFERROR(ROUNDUP(B19/(B6*B7),0),0)</f>
        <v/>
      </c>
      <c r="D21" s="10" t="inlineStr">
        <is>
          <t>Full-year equivalents at the same quota and attainment.</t>
        </is>
      </c>
    </row>
    <row r="22" ht="30" customHeight="1">
      <c r="A22" s="10" t="inlineStr">
        <is>
          <t>What the gap means</t>
        </is>
      </c>
      <c r="B22" s="20">
        <f>IF(B19=0,"Your team can carry the target.","Close the gap with more hires, a lower target or outside capacity (outsourced SDRs or a sales team).")</f>
        <v/>
      </c>
      <c r="C22" s="21" t="n"/>
      <c r="D22" s="22" t="n"/>
    </row>
  </sheetData>
  <mergeCells count="1">
    <mergeCell ref="B22:D2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24" customWidth="1" min="4" max="4"/>
    <col width="26" customWidth="1" min="5" max="5"/>
    <col width="30" customWidth="1" min="6" max="6"/>
    <col width="10" customWidth="1" min="7" max="7"/>
    <col width="12" customWidth="1" min="8" max="8"/>
    <col width="18" customWidth="1" min="9" max="9"/>
    <col width="26" customWidth="1" min="10" max="10"/>
  </cols>
  <sheetData>
    <row r="1">
      <c r="A1" s="1" t="inlineStr">
        <is>
          <t>Ideal customer profile and segments</t>
        </is>
      </c>
    </row>
    <row r="2">
      <c r="A2" s="2" t="inlineStr">
        <is>
          <t>One row per segment. The shares should add up to 100%. The example rows show the expected format; replace them.</t>
        </is>
      </c>
    </row>
    <row r="4">
      <c r="A4" s="9" t="inlineStr">
        <is>
          <t>Segment</t>
        </is>
      </c>
      <c r="B4" s="9" t="inlineStr">
        <is>
          <t>Industry</t>
        </is>
      </c>
      <c r="C4" s="9" t="inlineStr">
        <is>
          <t>Company size (employees)</t>
        </is>
      </c>
      <c r="D4" s="9" t="inlineStr">
        <is>
          <t>Region or country</t>
        </is>
      </c>
      <c r="E4" s="9" t="inlineStr">
        <is>
          <t>Buyer roles</t>
        </is>
      </c>
      <c r="F4" s="9" t="inlineStr">
        <is>
          <t>Trigger events</t>
        </is>
      </c>
      <c r="G4" s="9" t="inlineStr">
        <is>
          <t>Priority (A/B/C)</t>
        </is>
      </c>
      <c r="H4" s="9" t="inlineStr">
        <is>
          <t>Share of target</t>
        </is>
      </c>
      <c r="I4" s="9" t="inlineStr">
        <is>
          <t>Revenue target (EUR)</t>
        </is>
      </c>
      <c r="J4" s="9" t="inlineStr">
        <is>
          <t>Main channels</t>
        </is>
      </c>
    </row>
    <row r="5">
      <c r="A5" s="23" t="inlineStr">
        <is>
          <t>Mid-market SaaS, DACH</t>
        </is>
      </c>
      <c r="B5" s="23" t="inlineStr">
        <is>
          <t>Software and SaaS</t>
        </is>
      </c>
      <c r="C5" s="23" t="inlineStr">
        <is>
          <t>50 to 500</t>
        </is>
      </c>
      <c r="D5" s="23" t="inlineStr">
        <is>
          <t>Germany, Austria, Switzerland</t>
        </is>
      </c>
      <c r="E5" s="23" t="inlineStr">
        <is>
          <t>VP Sales, CRO, CEO</t>
        </is>
      </c>
      <c r="F5" s="23" t="inlineStr">
        <is>
          <t>New funding round, new sales leader</t>
        </is>
      </c>
      <c r="G5" s="23" t="inlineStr">
        <is>
          <t>A</t>
        </is>
      </c>
      <c r="H5" s="12" t="n">
        <v>0.4</v>
      </c>
      <c r="I5" s="15">
        <f>IF(H5="",0,H5*Targets!$B$5)</f>
        <v/>
      </c>
      <c r="J5" s="23" t="inlineStr">
        <is>
          <t>LinkedIn, calls, events</t>
        </is>
      </c>
    </row>
    <row r="6">
      <c r="A6" s="23" t="inlineStr">
        <is>
          <t>IT services, Czechia</t>
        </is>
      </c>
      <c r="B6" s="23" t="inlineStr">
        <is>
          <t>IT services</t>
        </is>
      </c>
      <c r="C6" s="23" t="inlineStr">
        <is>
          <t>20 to 250</t>
        </is>
      </c>
      <c r="D6" s="23" t="inlineStr">
        <is>
          <t>Czech Republic</t>
        </is>
      </c>
      <c r="E6" s="23" t="inlineStr">
        <is>
          <t>Managing director, head of sales</t>
        </is>
      </c>
      <c r="F6" s="23" t="inlineStr">
        <is>
          <t>Expansion abroad, new service line</t>
        </is>
      </c>
      <c r="G6" s="23" t="inlineStr">
        <is>
          <t>A</t>
        </is>
      </c>
      <c r="H6" s="12" t="n">
        <v>0.3</v>
      </c>
      <c r="I6" s="15">
        <f>IF(H6="",0,H6*Targets!$B$5)</f>
        <v/>
      </c>
      <c r="J6" s="23" t="inlineStr">
        <is>
          <t>LinkedIn, referrals, events</t>
        </is>
      </c>
    </row>
    <row r="7">
      <c r="A7" s="23" t="inlineStr">
        <is>
          <t>Scale-ups, Nordics</t>
        </is>
      </c>
      <c r="B7" s="23" t="inlineStr">
        <is>
          <t>Software and SaaS</t>
        </is>
      </c>
      <c r="C7" s="23" t="inlineStr">
        <is>
          <t>20 to 200</t>
        </is>
      </c>
      <c r="D7" s="23" t="inlineStr">
        <is>
          <t>Sweden, Denmark, Norway, Finland</t>
        </is>
      </c>
      <c r="E7" s="23" t="inlineStr">
        <is>
          <t>Founder, head of growth</t>
        </is>
      </c>
      <c r="F7" s="23" t="inlineStr">
        <is>
          <t>Hiring first sales reps</t>
        </is>
      </c>
      <c r="G7" s="23" t="inlineStr">
        <is>
          <t>B</t>
        </is>
      </c>
      <c r="H7" s="12" t="n">
        <v>0.2</v>
      </c>
      <c r="I7" s="15">
        <f>IF(H7="",0,H7*Targets!$B$5)</f>
        <v/>
      </c>
      <c r="J7" s="23" t="inlineStr">
        <is>
          <t>Email, LinkedIn</t>
        </is>
      </c>
    </row>
    <row r="8">
      <c r="A8" s="23" t="inlineStr">
        <is>
          <t>Enterprise pilots</t>
        </is>
      </c>
      <c r="B8" s="23" t="inlineStr">
        <is>
          <t>IT and telecom</t>
        </is>
      </c>
      <c r="C8" s="23" t="inlineStr">
        <is>
          <t>1,000 and more</t>
        </is>
      </c>
      <c r="D8" s="23" t="inlineStr">
        <is>
          <t>Europe</t>
        </is>
      </c>
      <c r="E8" s="23" t="inlineStr">
        <is>
          <t>Head of procurement, IT director</t>
        </is>
      </c>
      <c r="F8" s="23" t="inlineStr">
        <is>
          <t>Vendor consolidation, budget cycle</t>
        </is>
      </c>
      <c r="G8" s="23" t="inlineStr">
        <is>
          <t>C</t>
        </is>
      </c>
      <c r="H8" s="12" t="n">
        <v>0.1</v>
      </c>
      <c r="I8" s="15">
        <f>IF(H8="",0,H8*Targets!$B$5)</f>
        <v/>
      </c>
      <c r="J8" s="23" t="inlineStr">
        <is>
          <t>Partners, events</t>
        </is>
      </c>
    </row>
    <row r="9">
      <c r="A9" s="23" t="n"/>
      <c r="B9" s="23" t="n"/>
      <c r="C9" s="23" t="n"/>
      <c r="D9" s="23" t="n"/>
      <c r="E9" s="23" t="n"/>
      <c r="F9" s="23" t="n"/>
      <c r="G9" s="23" t="n"/>
      <c r="H9" s="12" t="n"/>
      <c r="I9" s="15">
        <f>IF(H9="",0,H9*Targets!$B$5)</f>
        <v/>
      </c>
      <c r="J9" s="23" t="n"/>
    </row>
    <row r="10">
      <c r="A10" s="23" t="n"/>
      <c r="B10" s="23" t="n"/>
      <c r="C10" s="23" t="n"/>
      <c r="D10" s="23" t="n"/>
      <c r="E10" s="23" t="n"/>
      <c r="F10" s="23" t="n"/>
      <c r="G10" s="23" t="n"/>
      <c r="H10" s="12" t="n"/>
      <c r="I10" s="15">
        <f>IF(H10="",0,H10*Targets!$B$5)</f>
        <v/>
      </c>
      <c r="J10" s="23" t="n"/>
    </row>
    <row r="11">
      <c r="A11" s="23" t="n"/>
      <c r="B11" s="23" t="n"/>
      <c r="C11" s="23" t="n"/>
      <c r="D11" s="23" t="n"/>
      <c r="E11" s="23" t="n"/>
      <c r="F11" s="23" t="n"/>
      <c r="G11" s="23" t="n"/>
      <c r="H11" s="12" t="n"/>
      <c r="I11" s="15">
        <f>IF(H11="",0,H11*Targets!$B$5)</f>
        <v/>
      </c>
      <c r="J11" s="23" t="n"/>
    </row>
    <row r="12">
      <c r="A12" s="23" t="n"/>
      <c r="B12" s="23" t="n"/>
      <c r="C12" s="23" t="n"/>
      <c r="D12" s="23" t="n"/>
      <c r="E12" s="23" t="n"/>
      <c r="F12" s="23" t="n"/>
      <c r="G12" s="23" t="n"/>
      <c r="H12" s="12" t="n"/>
      <c r="I12" s="15">
        <f>IF(H12="",0,H12*Targets!$B$5)</f>
        <v/>
      </c>
      <c r="J12" s="23" t="n"/>
    </row>
    <row r="14">
      <c r="A14" s="24" t="inlineStr">
        <is>
          <t>Total</t>
        </is>
      </c>
      <c r="H14" s="19">
        <f>SUM(H5:H12)</f>
        <v/>
      </c>
      <c r="I14" s="15">
        <f>SUM(I5:I12)</f>
        <v/>
      </c>
      <c r="J14" s="25">
        <f>IF(ROUND(H14,4)=1,"OK: shares add up to 100%","Check: shares add up to "&amp;TEXT(H14,"0%"))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  <col width="16" customWidth="1" min="6" max="6"/>
    <col width="30" customWidth="1" min="7" max="7"/>
  </cols>
  <sheetData>
    <row r="1">
      <c r="A1" s="1" t="inlineStr">
        <is>
          <t>Quarterly plan 2027</t>
        </is>
      </c>
    </row>
    <row r="2">
      <c r="A2" s="2" t="inlineStr">
        <is>
          <t>Set the share of the annual target per quarter. Many B2B teams weight the second half more heavily.</t>
        </is>
      </c>
    </row>
    <row r="4">
      <c r="A4" s="9" t="inlineStr"/>
      <c r="B4" s="9" t="inlineStr">
        <is>
          <t>Q1</t>
        </is>
      </c>
      <c r="C4" s="9" t="inlineStr">
        <is>
          <t>Q2</t>
        </is>
      </c>
      <c r="D4" s="9" t="inlineStr">
        <is>
          <t>Q3</t>
        </is>
      </c>
      <c r="E4" s="9" t="inlineStr">
        <is>
          <t>Q4</t>
        </is>
      </c>
      <c r="F4" s="9" t="inlineStr">
        <is>
          <t>Year</t>
        </is>
      </c>
    </row>
    <row r="5">
      <c r="A5" s="10" t="inlineStr">
        <is>
          <t>Share of the annual target</t>
        </is>
      </c>
      <c r="B5" s="12" t="n">
        <v>0.2</v>
      </c>
      <c r="C5" s="12" t="n">
        <v>0.25</v>
      </c>
      <c r="D5" s="12" t="n">
        <v>0.25</v>
      </c>
      <c r="E5" s="12" t="n">
        <v>0.3</v>
      </c>
      <c r="F5" s="19">
        <f>SUM(B5:E5)</f>
        <v/>
      </c>
      <c r="G5" s="25">
        <f>IF(ROUND(F5,4)=1,"OK","Shares must add up to 100%")</f>
        <v/>
      </c>
    </row>
    <row r="6">
      <c r="A6" s="10" t="inlineStr">
        <is>
          <t>Revenue target (EUR)</t>
        </is>
      </c>
      <c r="B6" s="15">
        <f>B$5*Targets!$B$5</f>
        <v/>
      </c>
      <c r="C6" s="15">
        <f>C$5*Targets!$B$5</f>
        <v/>
      </c>
      <c r="D6" s="15">
        <f>D$5*Targets!$B$5</f>
        <v/>
      </c>
      <c r="E6" s="15">
        <f>E$5*Targets!$B$5</f>
        <v/>
      </c>
      <c r="F6" s="15">
        <f>SUM(B6:E6)</f>
        <v/>
      </c>
    </row>
    <row r="7">
      <c r="A7" s="10" t="inlineStr">
        <is>
          <t>Deals to win</t>
        </is>
      </c>
      <c r="B7" s="14">
        <f>IFERROR(ROUNDUP(Targets!$B$15*B$5,0),0)</f>
        <v/>
      </c>
      <c r="C7" s="14">
        <f>IFERROR(ROUNDUP(Targets!$B$15*C$5,0),0)</f>
        <v/>
      </c>
      <c r="D7" s="14">
        <f>IFERROR(ROUNDUP(Targets!$B$15*D$5,0),0)</f>
        <v/>
      </c>
      <c r="E7" s="14">
        <f>IFERROR(ROUNDUP(Targets!$B$15*E$5,0),0)</f>
        <v/>
      </c>
      <c r="F7" s="14">
        <f>SUM(B7:E7)</f>
        <v/>
      </c>
    </row>
    <row r="8">
      <c r="A8" s="10" t="inlineStr">
        <is>
          <t>Qualified opportunities to create</t>
        </is>
      </c>
      <c r="B8" s="14">
        <f>IFERROR(ROUNDUP(Targets!$B$16*B$5,0),0)</f>
        <v/>
      </c>
      <c r="C8" s="14">
        <f>IFERROR(ROUNDUP(Targets!$B$16*C$5,0),0)</f>
        <v/>
      </c>
      <c r="D8" s="14">
        <f>IFERROR(ROUNDUP(Targets!$B$16*D$5,0),0)</f>
        <v/>
      </c>
      <c r="E8" s="14">
        <f>IFERROR(ROUNDUP(Targets!$B$16*E$5,0),0)</f>
        <v/>
      </c>
      <c r="F8" s="14">
        <f>SUM(B8:E8)</f>
        <v/>
      </c>
    </row>
    <row r="9">
      <c r="A9" s="10" t="inlineStr">
        <is>
          <t>Meetings to hold</t>
        </is>
      </c>
      <c r="B9" s="14">
        <f>IFERROR(ROUNDUP(Targets!$B$17*B$5,0),0)</f>
        <v/>
      </c>
      <c r="C9" s="14">
        <f>IFERROR(ROUNDUP(Targets!$B$17*C$5,0),0)</f>
        <v/>
      </c>
      <c r="D9" s="14">
        <f>IFERROR(ROUNDUP(Targets!$B$17*D$5,0),0)</f>
        <v/>
      </c>
      <c r="E9" s="14">
        <f>IFERROR(ROUNDUP(Targets!$B$17*E$5,0),0)</f>
        <v/>
      </c>
      <c r="F9" s="14">
        <f>SUM(B9:E9)</f>
        <v/>
      </c>
    </row>
    <row r="10">
      <c r="A10" s="10" t="inlineStr">
        <is>
          <t>Prospects to contact</t>
        </is>
      </c>
      <c r="B10" s="14">
        <f>IFERROR(ROUNDUP(Targets!$B$18*B$5,0),0)</f>
        <v/>
      </c>
      <c r="C10" s="14">
        <f>IFERROR(ROUNDUP(Targets!$B$18*C$5,0),0)</f>
        <v/>
      </c>
      <c r="D10" s="14">
        <f>IFERROR(ROUNDUP(Targets!$B$18*D$5,0),0)</f>
        <v/>
      </c>
      <c r="E10" s="14">
        <f>IFERROR(ROUNDUP(Targets!$B$18*E$5,0),0)</f>
        <v/>
      </c>
      <c r="F10" s="14">
        <f>SUM(B10:E10)</f>
        <v/>
      </c>
    </row>
    <row r="12" ht="30" customHeight="1">
      <c r="A12" s="10" t="inlineStr">
        <is>
          <t>Key initiatives</t>
        </is>
      </c>
      <c r="B12" s="23" t="inlineStr">
        <is>
          <t>Launch outbound to segment A</t>
        </is>
      </c>
      <c r="C12" s="23" t="inlineStr">
        <is>
          <t>Add the Czech segment; one trade show</t>
        </is>
      </c>
      <c r="D12" s="23" t="inlineStr">
        <is>
          <t>New hire fully ramped; partner referrals</t>
        </is>
      </c>
      <c r="E12" s="23" t="inlineStr">
        <is>
          <t>Year-end push; plan 2028</t>
        </is>
      </c>
    </row>
    <row r="13" ht="30" customHeight="1">
      <c r="A13" s="10" t="inlineStr">
        <is>
          <t>Hires</t>
        </is>
      </c>
      <c r="B13" s="23" t="inlineStr">
        <is>
          <t>1 account executive starts in March</t>
        </is>
      </c>
      <c r="C13" s="23" t="n"/>
      <c r="D13" s="23" t="n"/>
      <c r="E13" s="23" t="n"/>
    </row>
    <row r="14" ht="30" customHeight="1">
      <c r="A14" s="10" t="inlineStr">
        <is>
          <t>Campaigns and events</t>
        </is>
      </c>
      <c r="B14" s="23" t="inlineStr">
        <is>
          <t>LinkedIn and email sequences</t>
        </is>
      </c>
      <c r="C14" s="23" t="inlineStr">
        <is>
          <t>Webinar with a customer</t>
        </is>
      </c>
      <c r="D14" s="23" t="inlineStr">
        <is>
          <t>Trade show</t>
        </is>
      </c>
      <c r="E14" s="23" t="inlineStr">
        <is>
          <t>Case study campaign</t>
        </is>
      </c>
    </row>
    <row r="15" ht="30" customHeight="1">
      <c r="A15" s="10" t="inlineStr">
        <is>
          <t>Review date</t>
        </is>
      </c>
      <c r="B15" s="23" t="inlineStr">
        <is>
          <t>End of March</t>
        </is>
      </c>
      <c r="C15" s="23" t="inlineStr">
        <is>
          <t>End of June</t>
        </is>
      </c>
      <c r="D15" s="23" t="inlineStr">
        <is>
          <t>End of September</t>
        </is>
      </c>
      <c r="E15" s="23" t="inlineStr">
        <is>
          <t>Mid-December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KPI tracker 2027: plan versus actual</t>
        </is>
      </c>
    </row>
    <row r="2">
      <c r="A2" s="2" t="inlineStr">
        <is>
          <t>Plan rows split the Targets evenly across 12 months. Enter actuals every month; the January values are examples.</t>
        </is>
      </c>
    </row>
    <row r="4">
      <c r="A4" s="9" t="inlineStr">
        <is>
          <t>Metric</t>
        </is>
      </c>
      <c r="B4" s="9" t="inlineStr">
        <is>
          <t>Type</t>
        </is>
      </c>
      <c r="C4" s="9" t="inlineStr">
        <is>
          <t>Jan</t>
        </is>
      </c>
      <c r="D4" s="9" t="inlineStr">
        <is>
          <t>Feb</t>
        </is>
      </c>
      <c r="E4" s="9" t="inlineStr">
        <is>
          <t>Mar</t>
        </is>
      </c>
      <c r="F4" s="9" t="inlineStr">
        <is>
          <t>Apr</t>
        </is>
      </c>
      <c r="G4" s="9" t="inlineStr">
        <is>
          <t>May</t>
        </is>
      </c>
      <c r="H4" s="9" t="inlineStr">
        <is>
          <t>Jun</t>
        </is>
      </c>
      <c r="I4" s="9" t="inlineStr">
        <is>
          <t>Jul</t>
        </is>
      </c>
      <c r="J4" s="9" t="inlineStr">
        <is>
          <t>Aug</t>
        </is>
      </c>
      <c r="K4" s="9" t="inlineStr">
        <is>
          <t>Sep</t>
        </is>
      </c>
      <c r="L4" s="9" t="inlineStr">
        <is>
          <t>Oct</t>
        </is>
      </c>
      <c r="M4" s="9" t="inlineStr">
        <is>
          <t>Nov</t>
        </is>
      </c>
      <c r="N4" s="9" t="inlineStr">
        <is>
          <t>Dec</t>
        </is>
      </c>
      <c r="O4" s="9" t="inlineStr">
        <is>
          <t>Year</t>
        </is>
      </c>
    </row>
    <row r="5">
      <c r="A5" s="10" t="inlineStr">
        <is>
          <t>Meetings held</t>
        </is>
      </c>
      <c r="B5" s="10" t="inlineStr">
        <is>
          <t>Plan</t>
        </is>
      </c>
      <c r="C5" s="26">
        <f>Targets!$B$17/12</f>
        <v/>
      </c>
      <c r="D5" s="26">
        <f>Targets!$B$17/12</f>
        <v/>
      </c>
      <c r="E5" s="26">
        <f>Targets!$B$17/12</f>
        <v/>
      </c>
      <c r="F5" s="26">
        <f>Targets!$B$17/12</f>
        <v/>
      </c>
      <c r="G5" s="26">
        <f>Targets!$B$17/12</f>
        <v/>
      </c>
      <c r="H5" s="26">
        <f>Targets!$B$17/12</f>
        <v/>
      </c>
      <c r="I5" s="26">
        <f>Targets!$B$17/12</f>
        <v/>
      </c>
      <c r="J5" s="26">
        <f>Targets!$B$17/12</f>
        <v/>
      </c>
      <c r="K5" s="26">
        <f>Targets!$B$17/12</f>
        <v/>
      </c>
      <c r="L5" s="26">
        <f>Targets!$B$17/12</f>
        <v/>
      </c>
      <c r="M5" s="26">
        <f>Targets!$B$17/12</f>
        <v/>
      </c>
      <c r="N5" s="26">
        <f>Targets!$B$17/12</f>
        <v/>
      </c>
      <c r="O5" s="14">
        <f>SUM(C5:N5)</f>
        <v/>
      </c>
    </row>
    <row r="6">
      <c r="A6" s="10" t="inlineStr">
        <is>
          <t>Meetings held</t>
        </is>
      </c>
      <c r="B6" s="10" t="inlineStr">
        <is>
          <t>Actual</t>
        </is>
      </c>
      <c r="C6" s="13" t="n">
        <v>30</v>
      </c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4">
        <f>SUM(C6:N6)</f>
        <v/>
      </c>
    </row>
    <row r="7">
      <c r="A7" s="10" t="inlineStr">
        <is>
          <t>Meetings held</t>
        </is>
      </c>
      <c r="B7" s="10" t="inlineStr">
        <is>
          <t>Variance</t>
        </is>
      </c>
      <c r="C7" s="14">
        <f>IF(C6="","",C6-C5)</f>
        <v/>
      </c>
      <c r="D7" s="14">
        <f>IF(D6="","",D6-D5)</f>
        <v/>
      </c>
      <c r="E7" s="14">
        <f>IF(E6="","",E6-E5)</f>
        <v/>
      </c>
      <c r="F7" s="14">
        <f>IF(F6="","",F6-F5)</f>
        <v/>
      </c>
      <c r="G7" s="14">
        <f>IF(G6="","",G6-G5)</f>
        <v/>
      </c>
      <c r="H7" s="14">
        <f>IF(H6="","",H6-H5)</f>
        <v/>
      </c>
      <c r="I7" s="14">
        <f>IF(I6="","",I6-I5)</f>
        <v/>
      </c>
      <c r="J7" s="14">
        <f>IF(J6="","",J6-J5)</f>
        <v/>
      </c>
      <c r="K7" s="14">
        <f>IF(K6="","",K6-K5)</f>
        <v/>
      </c>
      <c r="L7" s="14">
        <f>IF(L6="","",L6-L5)</f>
        <v/>
      </c>
      <c r="M7" s="14">
        <f>IF(M6="","",M6-M5)</f>
        <v/>
      </c>
      <c r="N7" s="14">
        <f>IF(N6="","",N6-N5)</f>
        <v/>
      </c>
      <c r="O7" s="25" t="n"/>
    </row>
    <row r="8">
      <c r="A8" s="10" t="inlineStr">
        <is>
          <t>Qualified opportunities</t>
        </is>
      </c>
      <c r="B8" s="10" t="inlineStr">
        <is>
          <t>Plan</t>
        </is>
      </c>
      <c r="C8" s="26">
        <f>Targets!$B$16/12</f>
        <v/>
      </c>
      <c r="D8" s="26">
        <f>Targets!$B$16/12</f>
        <v/>
      </c>
      <c r="E8" s="26">
        <f>Targets!$B$16/12</f>
        <v/>
      </c>
      <c r="F8" s="26">
        <f>Targets!$B$16/12</f>
        <v/>
      </c>
      <c r="G8" s="26">
        <f>Targets!$B$16/12</f>
        <v/>
      </c>
      <c r="H8" s="26">
        <f>Targets!$B$16/12</f>
        <v/>
      </c>
      <c r="I8" s="26">
        <f>Targets!$B$16/12</f>
        <v/>
      </c>
      <c r="J8" s="26">
        <f>Targets!$B$16/12</f>
        <v/>
      </c>
      <c r="K8" s="26">
        <f>Targets!$B$16/12</f>
        <v/>
      </c>
      <c r="L8" s="26">
        <f>Targets!$B$16/12</f>
        <v/>
      </c>
      <c r="M8" s="26">
        <f>Targets!$B$16/12</f>
        <v/>
      </c>
      <c r="N8" s="26">
        <f>Targets!$B$16/12</f>
        <v/>
      </c>
      <c r="O8" s="14">
        <f>SUM(C8:N8)</f>
        <v/>
      </c>
    </row>
    <row r="9">
      <c r="A9" s="10" t="inlineStr">
        <is>
          <t>Qualified opportunities</t>
        </is>
      </c>
      <c r="B9" s="10" t="inlineStr">
        <is>
          <t>Actual</t>
        </is>
      </c>
      <c r="C9" s="13" t="n">
        <v>12</v>
      </c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4">
        <f>SUM(C9:N9)</f>
        <v/>
      </c>
    </row>
    <row r="10">
      <c r="A10" s="10" t="inlineStr">
        <is>
          <t>Qualified opportunities</t>
        </is>
      </c>
      <c r="B10" s="10" t="inlineStr">
        <is>
          <t>Variance</t>
        </is>
      </c>
      <c r="C10" s="14">
        <f>IF(C9="","",C9-C8)</f>
        <v/>
      </c>
      <c r="D10" s="14">
        <f>IF(D9="","",D9-D8)</f>
        <v/>
      </c>
      <c r="E10" s="14">
        <f>IF(E9="","",E9-E8)</f>
        <v/>
      </c>
      <c r="F10" s="14">
        <f>IF(F9="","",F9-F8)</f>
        <v/>
      </c>
      <c r="G10" s="14">
        <f>IF(G9="","",G9-G8)</f>
        <v/>
      </c>
      <c r="H10" s="14">
        <f>IF(H9="","",H9-H8)</f>
        <v/>
      </c>
      <c r="I10" s="14">
        <f>IF(I9="","",I9-I8)</f>
        <v/>
      </c>
      <c r="J10" s="14">
        <f>IF(J9="","",J9-J8)</f>
        <v/>
      </c>
      <c r="K10" s="14">
        <f>IF(K9="","",K9-K8)</f>
        <v/>
      </c>
      <c r="L10" s="14">
        <f>IF(L9="","",L9-L8)</f>
        <v/>
      </c>
      <c r="M10" s="14">
        <f>IF(M9="","",M9-M8)</f>
        <v/>
      </c>
      <c r="N10" s="14">
        <f>IF(N9="","",N9-N8)</f>
        <v/>
      </c>
      <c r="O10" s="25" t="n"/>
    </row>
    <row r="11">
      <c r="A11" s="10" t="inlineStr">
        <is>
          <t>Pipeline created (EUR)</t>
        </is>
      </c>
      <c r="B11" s="10" t="inlineStr">
        <is>
          <t>Plan</t>
        </is>
      </c>
      <c r="C11" s="18">
        <f>Targets!$B$19/12</f>
        <v/>
      </c>
      <c r="D11" s="18">
        <f>Targets!$B$19/12</f>
        <v/>
      </c>
      <c r="E11" s="18">
        <f>Targets!$B$19/12</f>
        <v/>
      </c>
      <c r="F11" s="18">
        <f>Targets!$B$19/12</f>
        <v/>
      </c>
      <c r="G11" s="18">
        <f>Targets!$B$19/12</f>
        <v/>
      </c>
      <c r="H11" s="18">
        <f>Targets!$B$19/12</f>
        <v/>
      </c>
      <c r="I11" s="18">
        <f>Targets!$B$19/12</f>
        <v/>
      </c>
      <c r="J11" s="18">
        <f>Targets!$B$19/12</f>
        <v/>
      </c>
      <c r="K11" s="18">
        <f>Targets!$B$19/12</f>
        <v/>
      </c>
      <c r="L11" s="18">
        <f>Targets!$B$19/12</f>
        <v/>
      </c>
      <c r="M11" s="18">
        <f>Targets!$B$19/12</f>
        <v/>
      </c>
      <c r="N11" s="18">
        <f>Targets!$B$19/12</f>
        <v/>
      </c>
      <c r="O11" s="15">
        <f>SUM(C11:N11)</f>
        <v/>
      </c>
    </row>
    <row r="12">
      <c r="A12" s="10" t="inlineStr">
        <is>
          <t>Pipeline created (EUR)</t>
        </is>
      </c>
      <c r="B12" s="10" t="inlineStr">
        <is>
          <t>Actual</t>
        </is>
      </c>
      <c r="C12" s="11" t="n">
        <v>360000</v>
      </c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5">
        <f>SUM(C12:N12)</f>
        <v/>
      </c>
    </row>
    <row r="13">
      <c r="A13" s="10" t="inlineStr">
        <is>
          <t>Pipeline created (EUR)</t>
        </is>
      </c>
      <c r="B13" s="10" t="inlineStr">
        <is>
          <t>Variance</t>
        </is>
      </c>
      <c r="C13" s="15">
        <f>IF(C12="","",C12-C11)</f>
        <v/>
      </c>
      <c r="D13" s="15">
        <f>IF(D12="","",D12-D11)</f>
        <v/>
      </c>
      <c r="E13" s="15">
        <f>IF(E12="","",E12-E11)</f>
        <v/>
      </c>
      <c r="F13" s="15">
        <f>IF(F12="","",F12-F11)</f>
        <v/>
      </c>
      <c r="G13" s="15">
        <f>IF(G12="","",G12-G11)</f>
        <v/>
      </c>
      <c r="H13" s="15">
        <f>IF(H12="","",H12-H11)</f>
        <v/>
      </c>
      <c r="I13" s="15">
        <f>IF(I12="","",I12-I11)</f>
        <v/>
      </c>
      <c r="J13" s="15">
        <f>IF(J12="","",J12-J11)</f>
        <v/>
      </c>
      <c r="K13" s="15">
        <f>IF(K12="","",K12-K11)</f>
        <v/>
      </c>
      <c r="L13" s="15">
        <f>IF(L12="","",L12-L11)</f>
        <v/>
      </c>
      <c r="M13" s="15">
        <f>IF(M12="","",M12-M11)</f>
        <v/>
      </c>
      <c r="N13" s="15">
        <f>IF(N12="","",N12-N11)</f>
        <v/>
      </c>
      <c r="O13" s="25" t="n"/>
    </row>
    <row r="14">
      <c r="A14" s="10" t="inlineStr">
        <is>
          <t>Deals won</t>
        </is>
      </c>
      <c r="B14" s="10" t="inlineStr">
        <is>
          <t>Plan</t>
        </is>
      </c>
      <c r="C14" s="26">
        <f>Targets!$B$15/12</f>
        <v/>
      </c>
      <c r="D14" s="26">
        <f>Targets!$B$15/12</f>
        <v/>
      </c>
      <c r="E14" s="26">
        <f>Targets!$B$15/12</f>
        <v/>
      </c>
      <c r="F14" s="26">
        <f>Targets!$B$15/12</f>
        <v/>
      </c>
      <c r="G14" s="26">
        <f>Targets!$B$15/12</f>
        <v/>
      </c>
      <c r="H14" s="26">
        <f>Targets!$B$15/12</f>
        <v/>
      </c>
      <c r="I14" s="26">
        <f>Targets!$B$15/12</f>
        <v/>
      </c>
      <c r="J14" s="26">
        <f>Targets!$B$15/12</f>
        <v/>
      </c>
      <c r="K14" s="26">
        <f>Targets!$B$15/12</f>
        <v/>
      </c>
      <c r="L14" s="26">
        <f>Targets!$B$15/12</f>
        <v/>
      </c>
      <c r="M14" s="26">
        <f>Targets!$B$15/12</f>
        <v/>
      </c>
      <c r="N14" s="26">
        <f>Targets!$B$15/12</f>
        <v/>
      </c>
      <c r="O14" s="14">
        <f>SUM(C14:N14)</f>
        <v/>
      </c>
    </row>
    <row r="15">
      <c r="A15" s="10" t="inlineStr">
        <is>
          <t>Deals won</t>
        </is>
      </c>
      <c r="B15" s="10" t="inlineStr">
        <is>
          <t>Actual</t>
        </is>
      </c>
      <c r="C15" s="13" t="n">
        <v>3</v>
      </c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4">
        <f>SUM(C15:N15)</f>
        <v/>
      </c>
    </row>
    <row r="16">
      <c r="A16" s="10" t="inlineStr">
        <is>
          <t>Deals won</t>
        </is>
      </c>
      <c r="B16" s="10" t="inlineStr">
        <is>
          <t>Variance</t>
        </is>
      </c>
      <c r="C16" s="14">
        <f>IF(C15="","",C15-C14)</f>
        <v/>
      </c>
      <c r="D16" s="14">
        <f>IF(D15="","",D15-D14)</f>
        <v/>
      </c>
      <c r="E16" s="14">
        <f>IF(E15="","",E15-E14)</f>
        <v/>
      </c>
      <c r="F16" s="14">
        <f>IF(F15="","",F15-F14)</f>
        <v/>
      </c>
      <c r="G16" s="14">
        <f>IF(G15="","",G15-G14)</f>
        <v/>
      </c>
      <c r="H16" s="14">
        <f>IF(H15="","",H15-H14)</f>
        <v/>
      </c>
      <c r="I16" s="14">
        <f>IF(I15="","",I15-I14)</f>
        <v/>
      </c>
      <c r="J16" s="14">
        <f>IF(J15="","",J15-J14)</f>
        <v/>
      </c>
      <c r="K16" s="14">
        <f>IF(K15="","",K15-K14)</f>
        <v/>
      </c>
      <c r="L16" s="14">
        <f>IF(L15="","",L15-L14)</f>
        <v/>
      </c>
      <c r="M16" s="14">
        <f>IF(M15="","",M15-M14)</f>
        <v/>
      </c>
      <c r="N16" s="14">
        <f>IF(N15="","",N15-N14)</f>
        <v/>
      </c>
      <c r="O16" s="25" t="n"/>
    </row>
    <row r="17">
      <c r="A17" s="10" t="inlineStr">
        <is>
          <t>Revenue won (EUR)</t>
        </is>
      </c>
      <c r="B17" s="10" t="inlineStr">
        <is>
          <t>Plan</t>
        </is>
      </c>
      <c r="C17" s="18">
        <f>Targets!$B$5/12</f>
        <v/>
      </c>
      <c r="D17" s="18">
        <f>Targets!$B$5/12</f>
        <v/>
      </c>
      <c r="E17" s="18">
        <f>Targets!$B$5/12</f>
        <v/>
      </c>
      <c r="F17" s="18">
        <f>Targets!$B$5/12</f>
        <v/>
      </c>
      <c r="G17" s="18">
        <f>Targets!$B$5/12</f>
        <v/>
      </c>
      <c r="H17" s="18">
        <f>Targets!$B$5/12</f>
        <v/>
      </c>
      <c r="I17" s="18">
        <f>Targets!$B$5/12</f>
        <v/>
      </c>
      <c r="J17" s="18">
        <f>Targets!$B$5/12</f>
        <v/>
      </c>
      <c r="K17" s="18">
        <f>Targets!$B$5/12</f>
        <v/>
      </c>
      <c r="L17" s="18">
        <f>Targets!$B$5/12</f>
        <v/>
      </c>
      <c r="M17" s="18">
        <f>Targets!$B$5/12</f>
        <v/>
      </c>
      <c r="N17" s="18">
        <f>Targets!$B$5/12</f>
        <v/>
      </c>
      <c r="O17" s="15">
        <f>SUM(C17:N17)</f>
        <v/>
      </c>
    </row>
    <row r="18">
      <c r="A18" s="10" t="inlineStr">
        <is>
          <t>Revenue won (EUR)</t>
        </is>
      </c>
      <c r="B18" s="10" t="inlineStr">
        <is>
          <t>Actual</t>
        </is>
      </c>
      <c r="C18" s="11" t="n">
        <v>90000</v>
      </c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5">
        <f>SUM(C18:N18)</f>
        <v/>
      </c>
    </row>
    <row r="19">
      <c r="A19" s="10" t="inlineStr">
        <is>
          <t>Revenue won (EUR)</t>
        </is>
      </c>
      <c r="B19" s="10" t="inlineStr">
        <is>
          <t>Variance</t>
        </is>
      </c>
      <c r="C19" s="15">
        <f>IF(C18="","",C18-C17)</f>
        <v/>
      </c>
      <c r="D19" s="15">
        <f>IF(D18="","",D18-D17)</f>
        <v/>
      </c>
      <c r="E19" s="15">
        <f>IF(E18="","",E18-E17)</f>
        <v/>
      </c>
      <c r="F19" s="15">
        <f>IF(F18="","",F18-F17)</f>
        <v/>
      </c>
      <c r="G19" s="15">
        <f>IF(G18="","",G18-G17)</f>
        <v/>
      </c>
      <c r="H19" s="15">
        <f>IF(H18="","",H18-H17)</f>
        <v/>
      </c>
      <c r="I19" s="15">
        <f>IF(I18="","",I18-I17)</f>
        <v/>
      </c>
      <c r="J19" s="15">
        <f>IF(J18="","",J18-J17)</f>
        <v/>
      </c>
      <c r="K19" s="15">
        <f>IF(K18="","",K18-K17)</f>
        <v/>
      </c>
      <c r="L19" s="15">
        <f>IF(L18="","",L18-L17)</f>
        <v/>
      </c>
      <c r="M19" s="15">
        <f>IF(M18="","",M18-M17)</f>
        <v/>
      </c>
      <c r="N19" s="15">
        <f>IF(N18="","",N18-N17)</f>
        <v/>
      </c>
      <c r="O19" s="25" t="n"/>
    </row>
    <row r="20">
      <c r="A20" s="10" t="inlineStr">
        <is>
          <t>Win rate (deals won / qualified opportunities)</t>
        </is>
      </c>
      <c r="B20" s="10" t="inlineStr">
        <is>
          <t>Actual</t>
        </is>
      </c>
      <c r="C20" s="19">
        <f>IF(OR(C9="",C9=0),"",C15/C9)</f>
        <v/>
      </c>
      <c r="D20" s="19">
        <f>IF(OR(D9="",D9=0),"",D15/D9)</f>
        <v/>
      </c>
      <c r="E20" s="19">
        <f>IF(OR(E9="",E9=0),"",E15/E9)</f>
        <v/>
      </c>
      <c r="F20" s="19">
        <f>IF(OR(F9="",F9=0),"",F15/F9)</f>
        <v/>
      </c>
      <c r="G20" s="19">
        <f>IF(OR(G9="",G9=0),"",G15/G9)</f>
        <v/>
      </c>
      <c r="H20" s="19">
        <f>IF(OR(H9="",H9=0),"",H15/H9)</f>
        <v/>
      </c>
      <c r="I20" s="19">
        <f>IF(OR(I9="",I9=0),"",I15/I9)</f>
        <v/>
      </c>
      <c r="J20" s="19">
        <f>IF(OR(J9="",J9=0),"",J15/J9)</f>
        <v/>
      </c>
      <c r="K20" s="19">
        <f>IF(OR(K9="",K9=0),"",K15/K9)</f>
        <v/>
      </c>
      <c r="L20" s="19">
        <f>IF(OR(L9="",L9=0),"",L15/L9)</f>
        <v/>
      </c>
      <c r="M20" s="19">
        <f>IF(OR(M9="",M9=0),"",M15/M9)</f>
        <v/>
      </c>
      <c r="N20" s="19">
        <f>IF(OR(N9="",N9=0),"",N15/N9)</f>
        <v/>
      </c>
      <c r="O20" s="19">
        <f>IF(OR(O9="",O9=0),"",O15/O9)</f>
        <v/>
      </c>
    </row>
    <row r="21">
      <c r="A21" s="10" t="inlineStr">
        <is>
          <t>Average deal size (EUR)</t>
        </is>
      </c>
      <c r="B21" s="10" t="inlineStr">
        <is>
          <t>Actual</t>
        </is>
      </c>
      <c r="C21" s="15">
        <f>IF(OR(C15="",C15=0),"",C18/C15)</f>
        <v/>
      </c>
      <c r="D21" s="15">
        <f>IF(OR(D15="",D15=0),"",D18/D15)</f>
        <v/>
      </c>
      <c r="E21" s="15">
        <f>IF(OR(E15="",E15=0),"",E18/E15)</f>
        <v/>
      </c>
      <c r="F21" s="15">
        <f>IF(OR(F15="",F15=0),"",F18/F15)</f>
        <v/>
      </c>
      <c r="G21" s="15">
        <f>IF(OR(G15="",G15=0),"",G18/G15)</f>
        <v/>
      </c>
      <c r="H21" s="15">
        <f>IF(OR(H15="",H15=0),"",H18/H15)</f>
        <v/>
      </c>
      <c r="I21" s="15">
        <f>IF(OR(I15="",I15=0),"",I18/I15)</f>
        <v/>
      </c>
      <c r="J21" s="15">
        <f>IF(OR(J15="",J15=0),"",J18/J15)</f>
        <v/>
      </c>
      <c r="K21" s="15">
        <f>IF(OR(K15="",K15=0),"",K18/K15)</f>
        <v/>
      </c>
      <c r="L21" s="15">
        <f>IF(OR(L15="",L15=0),"",L18/L15)</f>
        <v/>
      </c>
      <c r="M21" s="15">
        <f>IF(OR(M15="",M15=0),"",M18/M15)</f>
        <v/>
      </c>
      <c r="N21" s="15">
        <f>IF(OR(N15="",N15=0),"",N18/N15)</f>
        <v/>
      </c>
      <c r="O21" s="15">
        <f>IF(OR(O15="",O15=0),"",O18/O15)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ITSaleSaaS (IT Sales as a Service)</dc:creator>
  <dc:title>2027 B2B Sales Plan Template</dc:title>
  <dc:subject>Free sales planning template from itsalesaas.com</dc:subject>
  <dcterms:created xsi:type="dcterms:W3CDTF">2026-09-29T10:19:41Z</dcterms:created>
  <dcterms:modified xsi:type="dcterms:W3CDTF">2026-09-29T10:19:42Z</dcterms:modified>
</cp:coreProperties>
</file>